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BALANCE SHEET" sheetId="1" r:id="rId1"/>
    <sheet name="Income Statement" sheetId="2" r:id="rId2"/>
  </sheets>
  <definedNames/>
  <calcPr fullCalcOnLoad="1"/>
</workbook>
</file>

<file path=xl/sharedStrings.xml><?xml version="1.0" encoding="utf-8"?>
<sst xmlns="http://schemas.openxmlformats.org/spreadsheetml/2006/main" count="212" uniqueCount="202">
  <si>
    <t>Tel: .............       Fax: .............</t>
  </si>
  <si>
    <t/>
  </si>
  <si>
    <t>01</t>
  </si>
  <si>
    <t>02</t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</si>
  <si>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</si>
  <si>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</si>
  <si>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</si>
  <si>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</si>
  <si>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</si>
  <si>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</si>
  <si>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</si>
  <si>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</si>
  <si>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</si>
  <si>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</si>
  <si>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</si>
  <si>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</si>
  <si>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</si>
  <si>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</si>
  <si>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</si>
  <si>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</si>
  <si>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</si>
  <si>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</si>
  <si>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</si>
  <si>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</si>
  <si>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</si>
  <si>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</si>
  <si>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</si>
  <si>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</si>
  <si>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</si>
  <si>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</si>
  <si>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</si>
  <si>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</si>
  <si>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</si>
  <si>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</si>
  <si>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</si>
  <si>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</si>
  <si>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</si>
  <si>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</si>
  <si>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</si>
  <si>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</si>
  <si>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</si>
  <si>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</si>
  <si>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</si>
  <si>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</si>
  <si>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</si>
  <si>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</si>
  <si>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</si>
  <si>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</si>
  <si>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</si>
  <si>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</si>
  <si>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</si>
  <si>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</si>
  <si>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</si>
  <si>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</si>
  <si>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</si>
  <si>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</si>
  <si>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</si>
  <si>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</si>
  <si>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</si>
  <si>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</si>
  <si>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</si>
  <si>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</si>
  <si>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</si>
  <si>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</si>
  <si>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</si>
  <si>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</si>
  <si>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</si>
  <si>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</si>
  <si>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</si>
  <si>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</si>
  <si>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</si>
  <si>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</si>
  <si>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</si>
  <si>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</si>
  <si>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</si>
  <si>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</si>
  <si>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</si>
  <si>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</si>
  <si>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</si>
  <si>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</si>
  <si>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</si>
  <si>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</si>
  <si>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</si>
  <si>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</si>
  <si>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</si>
  <si>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</si>
  <si>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</si>
  <si>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</si>
  <si>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</si>
  <si>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</si>
  <si>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</si>
  <si>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</si>
  <si>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</si>
  <si>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</si>
  <si>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</si>
  <si>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</si>
  <si>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</si>
  <si>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</si>
  <si>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</si>
  <si>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</si>
  <si>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</si>
  <si>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</si>
  <si>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</si>
  <si>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</si>
  <si>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</si>
  <si>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</si>
  <si>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</si>
  <si>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</si>
  <si>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</si>
  <si>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</si>
  <si>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</si>
  <si>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</si>
  <si>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</si>
  <si>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</si>
  <si>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</si>
  <si>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</si>
  <si>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</si>
  <si>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</si>
  <si>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</si>
  <si>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</si>
  <si>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</si>
  <si>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</si>
  <si>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</si>
  <si>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</si>
  <si>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</si>
  <si>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</si>
  <si>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</si>
  <si>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</si>
  <si>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</si>
  <si>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</si>
  <si>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</si>
  <si>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</si>
  <si>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</si>
  <si>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</si>
  <si>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</si>
  <si>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</si>
  <si>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</si>
  <si>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</si>
  <si>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</si>
  <si>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</si>
  <si>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II. Other resources and funds</t>
  </si>
  <si>
    <t>1. Allowance for job loss</t>
  </si>
  <si>
    <t>2. Bonus and welfare fund used for investment</t>
  </si>
  <si>
    <t>3. Management fund</t>
  </si>
  <si>
    <t xml:space="preserve">4. Government Sourced Expenses </t>
  </si>
  <si>
    <t xml:space="preserve">    - Government Sourced Expenses of Previous year</t>
  </si>
  <si>
    <t xml:space="preserve">   - Government Sourced Expenses of This Year</t>
  </si>
  <si>
    <t>5. Government Sources Transferred to Fixed Assets</t>
  </si>
  <si>
    <t>Company:</t>
  </si>
  <si>
    <t>Address:</t>
  </si>
  <si>
    <t>Income Statement</t>
  </si>
  <si>
    <t>CT_EN</t>
  </si>
  <si>
    <t>MCT_EN</t>
  </si>
  <si>
    <t>TM_EN</t>
  </si>
  <si>
    <t>This Quarter This Year</t>
  </si>
  <si>
    <t>This Quarter last Year</t>
  </si>
  <si>
    <t>1. Gross sales of merchandise and services</t>
  </si>
  <si>
    <t>2. Deduction</t>
  </si>
  <si>
    <t>3. Net sales of merchandise and services</t>
  </si>
  <si>
    <t>10</t>
  </si>
  <si>
    <t>4. Cost of goods sold</t>
  </si>
  <si>
    <t>11</t>
  </si>
  <si>
    <t>5. Gross profit from sale of merchandise and services</t>
  </si>
  <si>
    <t>20</t>
  </si>
  <si>
    <t>6. Financial income</t>
  </si>
  <si>
    <t>21</t>
  </si>
  <si>
    <t>7. Financial expenses</t>
  </si>
  <si>
    <t>22</t>
  </si>
  <si>
    <t>Interest expenses</t>
  </si>
  <si>
    <t>23</t>
  </si>
  <si>
    <t>8. Profit/Loss in joint-ventures</t>
  </si>
  <si>
    <t xml:space="preserve">24 </t>
  </si>
  <si>
    <t>8. Selling expenses</t>
  </si>
  <si>
    <t>25</t>
  </si>
  <si>
    <t>9. General and administration expenses</t>
  </si>
  <si>
    <t>26</t>
  </si>
  <si>
    <t>10. Operating profit (loss)</t>
  </si>
  <si>
    <t>30</t>
  </si>
  <si>
    <t>11. Other income</t>
  </si>
  <si>
    <t>31</t>
  </si>
  <si>
    <t>12. Other expenses</t>
  </si>
  <si>
    <t>32</t>
  </si>
  <si>
    <t>13. Profit (loss) from other activities</t>
  </si>
  <si>
    <t>40</t>
  </si>
  <si>
    <t>15. Accounting profit (loss) before tax</t>
  </si>
  <si>
    <t>50</t>
  </si>
  <si>
    <t>16. Income tax payable</t>
  </si>
  <si>
    <t>51</t>
  </si>
  <si>
    <t>17. Deferred income tax</t>
  </si>
  <si>
    <t>52</t>
  </si>
  <si>
    <t>18. Net profit (loss) after tax</t>
  </si>
  <si>
    <t>60</t>
  </si>
  <si>
    <t>18.1 Profit after tax of holding companies</t>
  </si>
  <si>
    <t>61</t>
  </si>
  <si>
    <t>18.2 Profit after tax of uncontrolled shareholders</t>
  </si>
  <si>
    <t>62</t>
  </si>
  <si>
    <t>19. Earning per share</t>
  </si>
  <si>
    <t>70</t>
  </si>
  <si>
    <t>20. Decrease in earning per share</t>
  </si>
  <si>
    <t>71</t>
  </si>
  <si>
    <t xml:space="preserve">Company: </t>
  </si>
  <si>
    <t>Unit: Thousand Dong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</si>
</sst>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-* #,##0.0_-;\-* #,##0.0_-;_-* &quot;-&quot;??_-;_-@_-"/>
    <numFmt numFmtId="175" formatCode="_-* #,##0_-;\-* #,##0_-;_-* &quot;-&quot;??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1"/>
      <color indexed="63"/>
      <name val="Arial"/>
      <family val="2"/>
    </font>
    <font>
      <sz val="9"/>
      <color indexed="63"/>
      <name val="Arial"/>
      <family val="2"/>
    </font>
    <font>
      <i/>
      <sz val="9"/>
      <name val="Arial"/>
      <family val="2"/>
    </font>
    <font>
      <b/>
      <sz val="11"/>
      <color indexed="63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9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1" fillId="0" borderId="0" xfId="0" applyFont="1" applyAlignment="1">
      <alignment/>
    </xf>
    <xf numFmtId="173" fontId="1" fillId="0" borderId="0" xfId="42" applyNumberFormat="1" applyFont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175" fontId="1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173" fontId="1" fillId="0" borderId="10" xfId="42" applyNumberFormat="1" applyFont="1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173" fontId="24" fillId="0" borderId="0" xfId="42" applyNumberFormat="1" applyFont="1" applyAlignment="1">
      <alignment horizontal="center"/>
    </xf>
    <xf numFmtId="3" fontId="25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0"/>
  <sheetViews>
    <sheetView zoomScale="120" zoomScaleNormal="120" zoomScalePageLayoutView="0" workbookViewId="0" topLeftCell="A1">
      <selection activeCell="B5" sqref="B5:C5"/>
    </sheetView>
  </sheetViews>
  <sheetFormatPr defaultColWidth="9.140625" defaultRowHeight="12"/>
  <cols>
    <col min="1" max="1" width="50.00390625" style="0" customWidth="1"/>
    <col min="2" max="2" width="20.00390625" style="35" customWidth="1"/>
    <col min="3" max="3" width="20.00390625" style="0" customWidth="1"/>
    <col min="4" max="4" width="14.421875" style="0" bestFit="1" customWidth="1"/>
  </cols>
  <sheetData>
    <row r="1" spans="1:2" ht="12">
      <c r="A1" s="24" t="s">
        <v>200</v>
      </c>
      <c r="B1"/>
    </row>
    <row r="2" spans="1:2" ht="12">
      <c r="A2" s="25" t="s">
        <v>149</v>
      </c>
      <c r="B2"/>
    </row>
    <row r="3" spans="1:2" ht="12">
      <c r="A3" s="25" t="s">
        <v>0</v>
      </c>
      <c r="B3"/>
    </row>
    <row r="5" spans="2:3" ht="12">
      <c r="B5" s="36" t="s">
        <v>201</v>
      </c>
      <c r="C5" s="36"/>
    </row>
    <row r="6" spans="1:3" ht="12">
      <c r="A6" s="1"/>
      <c r="B6" s="1" t="s">
        <v>133</v>
      </c>
      <c r="C6" s="18" t="s">
        <v>134</v>
      </c>
    </row>
    <row r="7" spans="1:3" ht="12">
      <c r="A7" s="2" t="s">
        <v>4</v>
      </c>
      <c r="B7" s="2" t="s">
        <v>1</v>
      </c>
      <c r="C7" s="2" t="s">
        <v>1</v>
      </c>
    </row>
    <row r="8" spans="1:4" ht="12">
      <c r="A8" s="2" t="s">
        <v>5</v>
      </c>
      <c r="B8" s="23">
        <f>B9+B12+B16+B27+B30+B38</f>
        <v>231271991</v>
      </c>
      <c r="C8" s="23">
        <v>282896945.536</v>
      </c>
      <c r="D8" s="31"/>
    </row>
    <row r="9" spans="1:4" ht="12">
      <c r="A9" s="2" t="s">
        <v>6</v>
      </c>
      <c r="B9" s="20">
        <f>B10+B11</f>
        <v>34155118</v>
      </c>
      <c r="C9" s="20">
        <v>53305194.688</v>
      </c>
      <c r="D9" s="31"/>
    </row>
    <row r="10" spans="1:4" ht="12">
      <c r="A10" s="3" t="s">
        <v>7</v>
      </c>
      <c r="B10" s="33">
        <v>22155118</v>
      </c>
      <c r="C10" s="21">
        <v>46305194.688</v>
      </c>
      <c r="D10" s="31"/>
    </row>
    <row r="11" spans="1:4" ht="12">
      <c r="A11" s="3" t="s">
        <v>8</v>
      </c>
      <c r="B11" s="33">
        <v>12000000</v>
      </c>
      <c r="C11" s="21">
        <v>7000000</v>
      </c>
      <c r="D11" s="31"/>
    </row>
    <row r="12" spans="1:4" ht="12">
      <c r="A12" s="2" t="s">
        <v>9</v>
      </c>
      <c r="B12" s="20">
        <f>B13+B14+B15</f>
        <v>129560000</v>
      </c>
      <c r="C12" s="20">
        <v>161260000</v>
      </c>
      <c r="D12" s="31"/>
    </row>
    <row r="13" spans="1:4" ht="12">
      <c r="A13" s="3" t="s">
        <v>50</v>
      </c>
      <c r="B13" s="21">
        <v>0</v>
      </c>
      <c r="C13" s="21">
        <v>0</v>
      </c>
      <c r="D13" s="31"/>
    </row>
    <row r="14" spans="1:4" ht="12">
      <c r="A14" s="3" t="s">
        <v>51</v>
      </c>
      <c r="B14" s="21">
        <v>0</v>
      </c>
      <c r="C14" s="21">
        <v>0</v>
      </c>
      <c r="D14" s="31"/>
    </row>
    <row r="15" spans="1:4" ht="12">
      <c r="A15" s="3" t="s">
        <v>52</v>
      </c>
      <c r="B15" s="33">
        <v>129560000</v>
      </c>
      <c r="C15" s="21">
        <v>161260000</v>
      </c>
      <c r="D15" s="31"/>
    </row>
    <row r="16" spans="1:4" ht="12">
      <c r="A16" s="5" t="s">
        <v>10</v>
      </c>
      <c r="B16" s="20">
        <f>B17+B20+B21+B22+B23+B24+B25+B26</f>
        <v>67159178</v>
      </c>
      <c r="C16" s="20">
        <v>67730703.836</v>
      </c>
      <c r="D16" s="31"/>
    </row>
    <row r="17" spans="1:4" ht="12">
      <c r="A17" s="6" t="s">
        <v>11</v>
      </c>
      <c r="B17" s="33">
        <v>27976486</v>
      </c>
      <c r="C17" s="21">
        <v>28587988.085</v>
      </c>
      <c r="D17" s="31"/>
    </row>
    <row r="18" spans="1:4" ht="12">
      <c r="A18" s="7" t="s">
        <v>12</v>
      </c>
      <c r="B18" s="21"/>
      <c r="C18" s="21">
        <v>0</v>
      </c>
      <c r="D18" s="31"/>
    </row>
    <row r="19" spans="1:4" ht="12">
      <c r="A19" s="7" t="s">
        <v>13</v>
      </c>
      <c r="B19" s="21"/>
      <c r="C19" s="21">
        <v>0</v>
      </c>
      <c r="D19" s="31"/>
    </row>
    <row r="20" spans="1:4" ht="12">
      <c r="A20" s="6" t="s">
        <v>14</v>
      </c>
      <c r="B20" s="33">
        <v>32024</v>
      </c>
      <c r="C20" s="21">
        <v>52363.291</v>
      </c>
      <c r="D20" s="31"/>
    </row>
    <row r="21" spans="1:4" ht="12">
      <c r="A21" s="7" t="s">
        <v>53</v>
      </c>
      <c r="B21" s="21"/>
      <c r="C21" s="21">
        <v>0</v>
      </c>
      <c r="D21" s="31"/>
    </row>
    <row r="22" spans="1:4" ht="12">
      <c r="A22" s="7" t="s">
        <v>54</v>
      </c>
      <c r="B22" s="21"/>
      <c r="C22" s="21">
        <v>0</v>
      </c>
      <c r="D22" s="31"/>
    </row>
    <row r="23" spans="1:4" ht="12">
      <c r="A23" s="7" t="s">
        <v>55</v>
      </c>
      <c r="B23" s="21"/>
      <c r="C23" s="21">
        <v>0</v>
      </c>
      <c r="D23" s="31"/>
    </row>
    <row r="24" spans="1:4" ht="12">
      <c r="A24" s="7" t="s">
        <v>56</v>
      </c>
      <c r="B24" s="33">
        <v>40104046</v>
      </c>
      <c r="C24" s="21">
        <v>39778829.46</v>
      </c>
      <c r="D24" s="31"/>
    </row>
    <row r="25" spans="1:4" ht="12">
      <c r="A25" s="7" t="s">
        <v>57</v>
      </c>
      <c r="B25" s="33">
        <v>-953378</v>
      </c>
      <c r="C25" s="21">
        <v>-688477</v>
      </c>
      <c r="D25" s="31"/>
    </row>
    <row r="26" spans="1:4" ht="12">
      <c r="A26" s="7" t="s">
        <v>58</v>
      </c>
      <c r="B26" s="21"/>
      <c r="C26" s="21">
        <v>0</v>
      </c>
      <c r="D26" s="31"/>
    </row>
    <row r="27" spans="1:4" ht="12">
      <c r="A27" s="5" t="s">
        <v>15</v>
      </c>
      <c r="B27" s="34">
        <f>B28+B29</f>
        <v>364287</v>
      </c>
      <c r="C27" s="20">
        <v>567046.485</v>
      </c>
      <c r="D27" s="31"/>
    </row>
    <row r="28" spans="1:4" ht="12">
      <c r="A28" s="7" t="s">
        <v>59</v>
      </c>
      <c r="B28" s="33">
        <v>364287</v>
      </c>
      <c r="C28" s="21">
        <v>567046.485</v>
      </c>
      <c r="D28" s="31"/>
    </row>
    <row r="29" spans="1:4" ht="12">
      <c r="A29" s="7" t="s">
        <v>60</v>
      </c>
      <c r="B29" s="21"/>
      <c r="C29" s="21">
        <v>0</v>
      </c>
      <c r="D29" s="31"/>
    </row>
    <row r="30" spans="1:4" ht="12">
      <c r="A30" s="5" t="s">
        <v>16</v>
      </c>
      <c r="B30" s="34">
        <f>B31+B34+B35+B36+B37</f>
        <v>33408</v>
      </c>
      <c r="C30" s="20">
        <v>34000.527</v>
      </c>
      <c r="D30" s="31"/>
    </row>
    <row r="31" spans="1:4" s="22" customFormat="1" ht="12">
      <c r="A31" s="6" t="s">
        <v>17</v>
      </c>
      <c r="B31" s="21"/>
      <c r="C31" s="21">
        <v>0</v>
      </c>
      <c r="D31" s="31"/>
    </row>
    <row r="32" spans="1:4" ht="12">
      <c r="A32" s="7" t="s">
        <v>18</v>
      </c>
      <c r="B32" s="21"/>
      <c r="C32" s="21">
        <v>0</v>
      </c>
      <c r="D32" s="31"/>
    </row>
    <row r="33" spans="1:4" ht="12">
      <c r="A33" s="7" t="s">
        <v>19</v>
      </c>
      <c r="B33" s="21"/>
      <c r="C33" s="21">
        <v>0</v>
      </c>
      <c r="D33" s="31"/>
    </row>
    <row r="34" spans="1:4" ht="12">
      <c r="A34" s="7" t="s">
        <v>20</v>
      </c>
      <c r="B34" s="33">
        <v>33408</v>
      </c>
      <c r="C34" s="21">
        <v>34000.527</v>
      </c>
      <c r="D34" s="31"/>
    </row>
    <row r="35" spans="1:4" ht="12">
      <c r="A35" s="6" t="s">
        <v>21</v>
      </c>
      <c r="B35" s="21"/>
      <c r="C35" s="21">
        <v>0</v>
      </c>
      <c r="D35" s="31"/>
    </row>
    <row r="36" spans="1:4" ht="12">
      <c r="A36" s="6" t="s">
        <v>22</v>
      </c>
      <c r="B36" s="21"/>
      <c r="C36" s="21">
        <v>0</v>
      </c>
      <c r="D36" s="31"/>
    </row>
    <row r="37" spans="1:4" ht="12">
      <c r="A37" s="6" t="s">
        <v>23</v>
      </c>
      <c r="B37" s="21"/>
      <c r="C37" s="21">
        <v>0</v>
      </c>
      <c r="D37" s="31"/>
    </row>
    <row r="38" spans="1:4" ht="12">
      <c r="A38" s="8" t="s">
        <v>24</v>
      </c>
      <c r="B38" s="34">
        <v>0</v>
      </c>
      <c r="C38" s="20">
        <v>0</v>
      </c>
      <c r="D38" s="31"/>
    </row>
    <row r="39" spans="1:4" ht="12">
      <c r="A39" s="7" t="s">
        <v>61</v>
      </c>
      <c r="B39" s="21">
        <v>0</v>
      </c>
      <c r="C39" s="21">
        <v>0</v>
      </c>
      <c r="D39" s="31"/>
    </row>
    <row r="40" spans="1:4" ht="12">
      <c r="A40" s="12" t="s">
        <v>62</v>
      </c>
      <c r="B40" s="21">
        <v>0</v>
      </c>
      <c r="C40" s="21">
        <v>0</v>
      </c>
      <c r="D40" s="31"/>
    </row>
    <row r="41" spans="1:4" ht="12">
      <c r="A41" s="13" t="s">
        <v>63</v>
      </c>
      <c r="B41" s="34">
        <f>B42+B52+B62+B65+B68+B74</f>
        <v>294185568</v>
      </c>
      <c r="C41" s="20">
        <v>219037408.589</v>
      </c>
      <c r="D41" s="31"/>
    </row>
    <row r="42" spans="1:4" ht="12">
      <c r="A42" s="2" t="s">
        <v>25</v>
      </c>
      <c r="B42" s="34">
        <f>B43+B44+B45+B46+B47+B48+B51</f>
        <v>375000</v>
      </c>
      <c r="C42" s="20">
        <v>375000</v>
      </c>
      <c r="D42" s="31"/>
    </row>
    <row r="43" spans="1:4" ht="12">
      <c r="A43" s="3" t="s">
        <v>26</v>
      </c>
      <c r="B43" s="21"/>
      <c r="C43" s="21">
        <v>0</v>
      </c>
      <c r="D43" s="31"/>
    </row>
    <row r="44" spans="1:4" ht="12">
      <c r="A44" s="3" t="s">
        <v>135</v>
      </c>
      <c r="B44" s="21"/>
      <c r="C44" s="21">
        <v>0</v>
      </c>
      <c r="D44" s="31"/>
    </row>
    <row r="45" spans="1:4" ht="12">
      <c r="A45" s="10" t="s">
        <v>64</v>
      </c>
      <c r="B45" s="21"/>
      <c r="C45" s="21">
        <v>0</v>
      </c>
      <c r="D45" s="31"/>
    </row>
    <row r="46" spans="1:4" ht="12">
      <c r="A46" s="10" t="s">
        <v>65</v>
      </c>
      <c r="B46" s="21"/>
      <c r="C46" s="21">
        <v>0</v>
      </c>
      <c r="D46" s="31"/>
    </row>
    <row r="47" spans="1:4" ht="12">
      <c r="A47" s="10" t="s">
        <v>66</v>
      </c>
      <c r="B47" s="21"/>
      <c r="C47" s="21">
        <v>0</v>
      </c>
      <c r="D47" s="31"/>
    </row>
    <row r="48" spans="1:4" s="22" customFormat="1" ht="12">
      <c r="A48" s="6" t="s">
        <v>67</v>
      </c>
      <c r="B48" s="33">
        <v>375000</v>
      </c>
      <c r="C48" s="21">
        <v>375000</v>
      </c>
      <c r="D48" s="31"/>
    </row>
    <row r="49" spans="1:4" ht="12">
      <c r="A49" s="7" t="s">
        <v>68</v>
      </c>
      <c r="B49" s="21"/>
      <c r="C49" s="21">
        <v>0</v>
      </c>
      <c r="D49" s="31"/>
    </row>
    <row r="50" spans="1:4" ht="12">
      <c r="A50" s="7" t="s">
        <v>69</v>
      </c>
      <c r="B50" s="21"/>
      <c r="C50" s="21">
        <v>0</v>
      </c>
      <c r="D50" s="31"/>
    </row>
    <row r="51" spans="1:4" ht="12">
      <c r="A51" s="7" t="s">
        <v>70</v>
      </c>
      <c r="B51" s="21"/>
      <c r="C51" s="21">
        <v>0</v>
      </c>
      <c r="D51" s="31"/>
    </row>
    <row r="52" spans="1:4" ht="12">
      <c r="A52" s="5" t="s">
        <v>27</v>
      </c>
      <c r="B52" s="34">
        <f>B53+B56+B59</f>
        <v>21773609</v>
      </c>
      <c r="C52" s="20">
        <v>23799839.727</v>
      </c>
      <c r="D52" s="31"/>
    </row>
    <row r="53" spans="1:4" ht="12">
      <c r="A53" s="8" t="s">
        <v>29</v>
      </c>
      <c r="B53" s="34">
        <f>B54+B55</f>
        <v>12100765</v>
      </c>
      <c r="C53" s="20">
        <v>14101385.42</v>
      </c>
      <c r="D53" s="31"/>
    </row>
    <row r="54" spans="1:4" ht="12.75">
      <c r="A54" s="14" t="s">
        <v>32</v>
      </c>
      <c r="B54" s="33">
        <v>45591636</v>
      </c>
      <c r="C54" s="21">
        <v>45507237.116</v>
      </c>
      <c r="D54" s="31"/>
    </row>
    <row r="55" spans="1:4" ht="12.75">
      <c r="A55" s="14" t="s">
        <v>71</v>
      </c>
      <c r="B55" s="33">
        <v>-33490871</v>
      </c>
      <c r="C55" s="21">
        <v>-31405851.696</v>
      </c>
      <c r="D55" s="31"/>
    </row>
    <row r="56" spans="1:4" ht="12.75">
      <c r="A56" s="15" t="s">
        <v>136</v>
      </c>
      <c r="B56" s="20">
        <f>B57+B58</f>
        <v>0</v>
      </c>
      <c r="C56" s="20">
        <v>0</v>
      </c>
      <c r="D56" s="31"/>
    </row>
    <row r="57" spans="1:4" ht="12.75">
      <c r="A57" s="14" t="s">
        <v>32</v>
      </c>
      <c r="B57" s="21"/>
      <c r="C57" s="21">
        <v>0</v>
      </c>
      <c r="D57" s="31"/>
    </row>
    <row r="58" spans="1:4" ht="12.75">
      <c r="A58" s="14" t="s">
        <v>72</v>
      </c>
      <c r="B58" s="21"/>
      <c r="C58" s="21">
        <v>0</v>
      </c>
      <c r="D58" s="31"/>
    </row>
    <row r="59" spans="1:4" ht="12.75">
      <c r="A59" s="15" t="s">
        <v>137</v>
      </c>
      <c r="B59" s="34">
        <f>B60+B61</f>
        <v>9672844</v>
      </c>
      <c r="C59" s="20">
        <v>9698454.307</v>
      </c>
      <c r="D59" s="31"/>
    </row>
    <row r="60" spans="1:4" ht="12.75">
      <c r="A60" s="14" t="s">
        <v>32</v>
      </c>
      <c r="B60" s="33">
        <v>9911978</v>
      </c>
      <c r="C60" s="21">
        <v>9911978</v>
      </c>
      <c r="D60" s="31"/>
    </row>
    <row r="61" spans="1:4" ht="12.75">
      <c r="A61" s="14" t="s">
        <v>73</v>
      </c>
      <c r="B61" s="33">
        <v>-239134</v>
      </c>
      <c r="C61" s="21">
        <v>-213523.693</v>
      </c>
      <c r="D61" s="31"/>
    </row>
    <row r="62" spans="1:4" ht="12.75">
      <c r="A62" s="15" t="s">
        <v>75</v>
      </c>
      <c r="B62" s="20">
        <f>B63+B64</f>
        <v>0</v>
      </c>
      <c r="C62" s="20">
        <v>0</v>
      </c>
      <c r="D62" s="31"/>
    </row>
    <row r="63" spans="1:4" ht="12.75">
      <c r="A63" s="14" t="s">
        <v>32</v>
      </c>
      <c r="B63" s="21">
        <v>0</v>
      </c>
      <c r="C63" s="21">
        <v>0</v>
      </c>
      <c r="D63" s="31"/>
    </row>
    <row r="64" spans="1:4" ht="12.75">
      <c r="A64" s="14" t="s">
        <v>74</v>
      </c>
      <c r="B64" s="21">
        <v>0</v>
      </c>
      <c r="C64" s="21">
        <v>0</v>
      </c>
      <c r="D64" s="31"/>
    </row>
    <row r="65" spans="1:4" ht="12">
      <c r="A65" s="8" t="s">
        <v>76</v>
      </c>
      <c r="B65" s="34">
        <f>B66+B67</f>
        <v>0</v>
      </c>
      <c r="C65" s="20">
        <v>0</v>
      </c>
      <c r="D65" s="31"/>
    </row>
    <row r="66" spans="1:4" ht="12">
      <c r="A66" s="7" t="s">
        <v>77</v>
      </c>
      <c r="B66" s="21">
        <v>0</v>
      </c>
      <c r="C66" s="21">
        <v>0</v>
      </c>
      <c r="D66" s="31"/>
    </row>
    <row r="67" spans="1:4" ht="12">
      <c r="A67" s="7" t="s">
        <v>78</v>
      </c>
      <c r="B67" s="21"/>
      <c r="C67" s="21">
        <v>0</v>
      </c>
      <c r="D67" s="31"/>
    </row>
    <row r="68" spans="1:4" ht="12">
      <c r="A68" s="8" t="s">
        <v>33</v>
      </c>
      <c r="B68" s="34">
        <f>B69+B70+B71+B72+B73</f>
        <v>271854200</v>
      </c>
      <c r="C68" s="20">
        <v>194372756.113</v>
      </c>
      <c r="D68" s="31"/>
    </row>
    <row r="69" spans="1:4" ht="12">
      <c r="A69" s="7" t="s">
        <v>28</v>
      </c>
      <c r="B69" s="21"/>
      <c r="C69" s="21">
        <v>0</v>
      </c>
      <c r="D69" s="31"/>
    </row>
    <row r="70" spans="1:4" ht="12">
      <c r="A70" s="7" t="s">
        <v>30</v>
      </c>
      <c r="B70" s="33">
        <v>166015490</v>
      </c>
      <c r="C70" s="21">
        <v>152798716.605</v>
      </c>
      <c r="D70" s="31"/>
    </row>
    <row r="71" spans="1:4" ht="12">
      <c r="A71" s="7" t="s">
        <v>79</v>
      </c>
      <c r="B71" s="33">
        <v>34838710</v>
      </c>
      <c r="C71" s="21">
        <v>36888434.258</v>
      </c>
      <c r="D71" s="31"/>
    </row>
    <row r="72" spans="1:4" ht="12">
      <c r="A72" s="7" t="s">
        <v>31</v>
      </c>
      <c r="B72" s="21"/>
      <c r="C72" s="21">
        <v>-314394.75</v>
      </c>
      <c r="D72" s="31"/>
    </row>
    <row r="73" spans="1:4" ht="12">
      <c r="A73" s="7" t="s">
        <v>80</v>
      </c>
      <c r="B73" s="33">
        <v>71000000</v>
      </c>
      <c r="C73" s="21">
        <v>5000000</v>
      </c>
      <c r="D73" s="31"/>
    </row>
    <row r="74" spans="1:4" ht="12">
      <c r="A74" s="8" t="s">
        <v>84</v>
      </c>
      <c r="B74" s="20">
        <f>B75+B76+B77+B78</f>
        <v>182759</v>
      </c>
      <c r="C74" s="20">
        <v>489812.749</v>
      </c>
      <c r="D74" s="31"/>
    </row>
    <row r="75" spans="1:4" ht="12">
      <c r="A75" s="7" t="s">
        <v>81</v>
      </c>
      <c r="B75" s="33">
        <v>182759</v>
      </c>
      <c r="C75" s="21">
        <v>489812.749</v>
      </c>
      <c r="D75" s="31"/>
    </row>
    <row r="76" spans="1:4" ht="12">
      <c r="A76" s="7" t="s">
        <v>82</v>
      </c>
      <c r="B76" s="21"/>
      <c r="C76" s="21">
        <v>0</v>
      </c>
      <c r="D76" s="31"/>
    </row>
    <row r="77" spans="1:4" ht="12">
      <c r="A77" s="7" t="s">
        <v>83</v>
      </c>
      <c r="B77" s="21"/>
      <c r="C77" s="21">
        <v>0</v>
      </c>
      <c r="D77" s="31"/>
    </row>
    <row r="78" spans="1:4" ht="12">
      <c r="A78" s="7" t="s">
        <v>85</v>
      </c>
      <c r="B78" s="21"/>
      <c r="C78" s="21">
        <v>0</v>
      </c>
      <c r="D78" s="31"/>
    </row>
    <row r="79" spans="1:4" ht="12">
      <c r="A79" s="5" t="s">
        <v>34</v>
      </c>
      <c r="B79" s="34">
        <f>B8+B41</f>
        <v>525457559</v>
      </c>
      <c r="C79" s="20">
        <v>501934354.125</v>
      </c>
      <c r="D79" s="31"/>
    </row>
    <row r="80" spans="1:4" ht="12">
      <c r="A80" s="5" t="s">
        <v>35</v>
      </c>
      <c r="B80" s="34" t="s">
        <v>1</v>
      </c>
      <c r="C80" s="20"/>
      <c r="D80" s="31"/>
    </row>
    <row r="81" spans="1:4" ht="12">
      <c r="A81" s="5" t="s">
        <v>36</v>
      </c>
      <c r="B81" s="34">
        <f>B82+B104</f>
        <v>98656531</v>
      </c>
      <c r="C81" s="20">
        <v>85677582.312</v>
      </c>
      <c r="D81" s="31"/>
    </row>
    <row r="82" spans="1:4" ht="12">
      <c r="A82" s="5" t="s">
        <v>37</v>
      </c>
      <c r="B82" s="34">
        <f>B83+B86+B87+B88+B89+B90+B91+B92+B93+B95+B96+B97+B98+B99+B100</f>
        <v>98172631</v>
      </c>
      <c r="C82" s="20">
        <v>85443682.712</v>
      </c>
      <c r="D82" s="31"/>
    </row>
    <row r="83" spans="1:4" s="22" customFormat="1" ht="12">
      <c r="A83" s="6" t="s">
        <v>91</v>
      </c>
      <c r="B83" s="33">
        <v>13609222</v>
      </c>
      <c r="C83" s="21">
        <v>15751717.476</v>
      </c>
      <c r="D83" s="31"/>
    </row>
    <row r="84" spans="1:4" ht="12">
      <c r="A84" s="16" t="s">
        <v>86</v>
      </c>
      <c r="B84" s="21"/>
      <c r="C84" s="21">
        <v>0</v>
      </c>
      <c r="D84" s="31"/>
    </row>
    <row r="85" spans="1:4" ht="12">
      <c r="A85" s="7" t="s">
        <v>87</v>
      </c>
      <c r="B85" s="21"/>
      <c r="C85" s="21">
        <v>0</v>
      </c>
      <c r="D85" s="31"/>
    </row>
    <row r="86" spans="1:4" ht="12">
      <c r="A86" s="6" t="s">
        <v>138</v>
      </c>
      <c r="B86" s="21"/>
      <c r="C86" s="21">
        <v>0</v>
      </c>
      <c r="D86" s="31"/>
    </row>
    <row r="87" spans="1:4" ht="12">
      <c r="A87" s="7" t="s">
        <v>88</v>
      </c>
      <c r="B87" s="33">
        <v>10022152</v>
      </c>
      <c r="C87" s="21">
        <v>4748985.943</v>
      </c>
      <c r="D87" s="31"/>
    </row>
    <row r="88" spans="1:4" ht="12">
      <c r="A88" s="7" t="s">
        <v>89</v>
      </c>
      <c r="B88" s="33">
        <v>16838178</v>
      </c>
      <c r="C88" s="21">
        <v>15805527.238</v>
      </c>
      <c r="D88" s="31"/>
    </row>
    <row r="89" spans="1:4" ht="12">
      <c r="A89" s="7" t="s">
        <v>90</v>
      </c>
      <c r="B89" s="33">
        <v>266840</v>
      </c>
      <c r="C89" s="21">
        <v>0</v>
      </c>
      <c r="D89" s="31"/>
    </row>
    <row r="90" spans="1:4" ht="12">
      <c r="A90" s="7" t="s">
        <v>92</v>
      </c>
      <c r="B90" s="21"/>
      <c r="C90" s="21">
        <v>0</v>
      </c>
      <c r="D90" s="31"/>
    </row>
    <row r="91" spans="1:4" ht="12">
      <c r="A91" s="7" t="s">
        <v>93</v>
      </c>
      <c r="B91" s="21"/>
      <c r="C91" s="21">
        <v>0</v>
      </c>
      <c r="D91" s="31"/>
    </row>
    <row r="92" spans="1:4" ht="12">
      <c r="A92" s="7" t="s">
        <v>94</v>
      </c>
      <c r="B92" s="21"/>
      <c r="C92" s="21">
        <v>0</v>
      </c>
      <c r="D92" s="31"/>
    </row>
    <row r="93" spans="1:4" ht="12">
      <c r="A93" s="7" t="s">
        <v>95</v>
      </c>
      <c r="B93" s="33">
        <v>54775766</v>
      </c>
      <c r="C93" s="21">
        <v>40489974.125</v>
      </c>
      <c r="D93" s="31"/>
    </row>
    <row r="94" spans="1:4" ht="12">
      <c r="A94" s="16" t="s">
        <v>96</v>
      </c>
      <c r="B94" s="21"/>
      <c r="C94" s="21">
        <v>0</v>
      </c>
      <c r="D94" s="31"/>
    </row>
    <row r="95" spans="1:4" ht="12">
      <c r="A95" s="7" t="s">
        <v>97</v>
      </c>
      <c r="B95" s="21"/>
      <c r="C95" s="21">
        <v>0</v>
      </c>
      <c r="D95" s="31"/>
    </row>
    <row r="96" spans="1:4" ht="12">
      <c r="A96" s="7" t="s">
        <v>98</v>
      </c>
      <c r="B96" s="21"/>
      <c r="C96" s="21">
        <v>0</v>
      </c>
      <c r="D96" s="31"/>
    </row>
    <row r="97" spans="1:4" ht="12">
      <c r="A97" s="7" t="s">
        <v>99</v>
      </c>
      <c r="B97" s="33">
        <v>2660473</v>
      </c>
      <c r="C97" s="21">
        <v>8647477.93</v>
      </c>
      <c r="D97" s="31"/>
    </row>
    <row r="98" spans="1:4" ht="12">
      <c r="A98" s="11" t="s">
        <v>100</v>
      </c>
      <c r="B98" s="21"/>
      <c r="C98" s="21">
        <v>0</v>
      </c>
      <c r="D98" s="31"/>
    </row>
    <row r="99" spans="1:4" ht="12">
      <c r="A99" s="7" t="s">
        <v>101</v>
      </c>
      <c r="B99" s="21"/>
      <c r="C99" s="21">
        <v>0</v>
      </c>
      <c r="D99" s="31"/>
    </row>
    <row r="100" spans="1:4" s="22" customFormat="1" ht="12">
      <c r="A100" s="6" t="s">
        <v>102</v>
      </c>
      <c r="B100" s="21"/>
      <c r="C100" s="21">
        <v>0</v>
      </c>
      <c r="D100" s="31"/>
    </row>
    <row r="101" spans="1:4" ht="12">
      <c r="A101" s="16" t="s">
        <v>103</v>
      </c>
      <c r="B101" s="21"/>
      <c r="C101" s="21">
        <v>0</v>
      </c>
      <c r="D101" s="31"/>
    </row>
    <row r="102" spans="1:4" ht="12">
      <c r="A102" s="7" t="s">
        <v>104</v>
      </c>
      <c r="B102" s="21"/>
      <c r="C102" s="21">
        <v>0</v>
      </c>
      <c r="D102" s="31"/>
    </row>
    <row r="103" spans="1:4" ht="12">
      <c r="A103" s="7" t="s">
        <v>105</v>
      </c>
      <c r="B103" s="21"/>
      <c r="C103" s="21">
        <v>0</v>
      </c>
      <c r="D103" s="31"/>
    </row>
    <row r="104" spans="1:4" ht="12">
      <c r="A104" s="5" t="s">
        <v>38</v>
      </c>
      <c r="B104" s="34">
        <f>SUM(B105:B117)</f>
        <v>483900</v>
      </c>
      <c r="C104" s="20">
        <v>233899.6</v>
      </c>
      <c r="D104" s="31"/>
    </row>
    <row r="105" spans="1:4" ht="12">
      <c r="A105" s="7" t="s">
        <v>106</v>
      </c>
      <c r="B105" s="21"/>
      <c r="C105" s="21">
        <v>0</v>
      </c>
      <c r="D105" s="31"/>
    </row>
    <row r="106" spans="1:4" ht="12">
      <c r="A106" s="19" t="s">
        <v>139</v>
      </c>
      <c r="B106" s="21"/>
      <c r="C106" s="21">
        <v>0</v>
      </c>
      <c r="D106" s="31"/>
    </row>
    <row r="107" spans="1:4" ht="12">
      <c r="A107" s="9" t="s">
        <v>107</v>
      </c>
      <c r="B107" s="21"/>
      <c r="C107" s="21">
        <v>0</v>
      </c>
      <c r="D107" s="31"/>
    </row>
    <row r="108" spans="1:4" ht="12">
      <c r="A108" s="7" t="s">
        <v>108</v>
      </c>
      <c r="B108" s="21"/>
      <c r="C108" s="21">
        <v>0</v>
      </c>
      <c r="D108" s="31"/>
    </row>
    <row r="109" spans="1:4" ht="12">
      <c r="A109" s="7" t="s">
        <v>39</v>
      </c>
      <c r="B109" s="21"/>
      <c r="C109" s="21">
        <v>0</v>
      </c>
      <c r="D109" s="31"/>
    </row>
    <row r="110" spans="1:4" ht="12">
      <c r="A110" s="7" t="s">
        <v>109</v>
      </c>
      <c r="B110" s="21"/>
      <c r="C110" s="21">
        <v>0</v>
      </c>
      <c r="D110" s="31"/>
    </row>
    <row r="111" spans="1:4" ht="12">
      <c r="A111" s="7" t="s">
        <v>40</v>
      </c>
      <c r="B111" s="33">
        <v>483900</v>
      </c>
      <c r="C111" s="21">
        <v>233899.6</v>
      </c>
      <c r="D111" s="31"/>
    </row>
    <row r="112" spans="1:4" ht="12">
      <c r="A112" s="10" t="s">
        <v>110</v>
      </c>
      <c r="B112" s="21"/>
      <c r="C112" s="21">
        <v>0</v>
      </c>
      <c r="D112" s="31"/>
    </row>
    <row r="113" spans="1:4" ht="12">
      <c r="A113" s="11" t="s">
        <v>111</v>
      </c>
      <c r="B113" s="21"/>
      <c r="C113" s="21">
        <v>0</v>
      </c>
      <c r="D113" s="31"/>
    </row>
    <row r="114" spans="1:4" ht="12">
      <c r="A114" s="10" t="s">
        <v>112</v>
      </c>
      <c r="B114" s="21"/>
      <c r="C114" s="21">
        <v>0</v>
      </c>
      <c r="D114" s="31"/>
    </row>
    <row r="115" spans="1:4" ht="12">
      <c r="A115" s="10" t="s">
        <v>113</v>
      </c>
      <c r="B115" s="21"/>
      <c r="C115" s="21">
        <v>0</v>
      </c>
      <c r="D115" s="31"/>
    </row>
    <row r="116" spans="1:4" ht="12">
      <c r="A116" s="10" t="s">
        <v>114</v>
      </c>
      <c r="B116" s="21"/>
      <c r="C116" s="21">
        <v>0</v>
      </c>
      <c r="D116" s="31"/>
    </row>
    <row r="117" spans="1:4" ht="12">
      <c r="A117" s="7" t="s">
        <v>115</v>
      </c>
      <c r="B117" s="21"/>
      <c r="C117" s="21">
        <v>0</v>
      </c>
      <c r="D117" s="31"/>
    </row>
    <row r="118" spans="1:4" ht="12">
      <c r="A118" s="5" t="s">
        <v>41</v>
      </c>
      <c r="B118" s="34">
        <f>B119+B137</f>
        <v>426801029.96000004</v>
      </c>
      <c r="C118" s="20">
        <v>416256771.813</v>
      </c>
      <c r="D118" s="31"/>
    </row>
    <row r="119" spans="1:4" ht="12">
      <c r="A119" s="8" t="s">
        <v>42</v>
      </c>
      <c r="B119" s="34">
        <f>B120+B123+B124+B125+B126+B127+B128+B129+B130+B131+B132+B135+B136</f>
        <v>426801029.96000004</v>
      </c>
      <c r="C119" s="20">
        <v>416256771.813</v>
      </c>
      <c r="D119" s="31"/>
    </row>
    <row r="120" spans="1:4" ht="12">
      <c r="A120" s="8" t="s">
        <v>43</v>
      </c>
      <c r="B120" s="34">
        <f>B121+B122</f>
        <v>255000000</v>
      </c>
      <c r="C120" s="20">
        <v>255000000</v>
      </c>
      <c r="D120" s="31"/>
    </row>
    <row r="121" spans="1:4" ht="12">
      <c r="A121" s="17" t="s">
        <v>117</v>
      </c>
      <c r="B121" s="21">
        <v>255000000</v>
      </c>
      <c r="C121" s="21">
        <v>255000000</v>
      </c>
      <c r="D121" s="31"/>
    </row>
    <row r="122" spans="1:4" ht="12">
      <c r="A122" s="17" t="s">
        <v>116</v>
      </c>
      <c r="B122" s="21"/>
      <c r="C122" s="21">
        <v>0</v>
      </c>
      <c r="D122" s="31"/>
    </row>
    <row r="123" spans="1:4" ht="12">
      <c r="A123" s="6" t="s">
        <v>44</v>
      </c>
      <c r="B123" s="21"/>
      <c r="C123" s="21">
        <v>0</v>
      </c>
      <c r="D123" s="31"/>
    </row>
    <row r="124" spans="1:4" ht="12">
      <c r="A124" s="7" t="s">
        <v>118</v>
      </c>
      <c r="B124" s="21"/>
      <c r="C124" s="21">
        <v>0</v>
      </c>
      <c r="D124" s="31"/>
    </row>
    <row r="125" spans="1:4" ht="12">
      <c r="A125" s="7" t="s">
        <v>119</v>
      </c>
      <c r="B125" s="21">
        <v>136193.96</v>
      </c>
      <c r="C125" s="21">
        <v>136193.96</v>
      </c>
      <c r="D125" s="31"/>
    </row>
    <row r="126" spans="1:4" ht="12">
      <c r="A126" s="7" t="s">
        <v>120</v>
      </c>
      <c r="B126" s="21"/>
      <c r="C126" s="21">
        <v>0</v>
      </c>
      <c r="D126" s="31"/>
    </row>
    <row r="127" spans="1:4" ht="12">
      <c r="A127" s="7" t="s">
        <v>121</v>
      </c>
      <c r="B127" s="21"/>
      <c r="C127" s="21">
        <v>0</v>
      </c>
      <c r="D127" s="31"/>
    </row>
    <row r="128" spans="1:4" ht="12">
      <c r="A128" s="7" t="s">
        <v>122</v>
      </c>
      <c r="B128" s="21"/>
      <c r="C128" s="21">
        <v>0</v>
      </c>
      <c r="D128" s="31"/>
    </row>
    <row r="129" spans="1:4" ht="12">
      <c r="A129" s="7" t="s">
        <v>123</v>
      </c>
      <c r="B129" s="21"/>
      <c r="C129" s="21">
        <v>0</v>
      </c>
      <c r="D129" s="31"/>
    </row>
    <row r="130" spans="1:4" ht="12">
      <c r="A130" s="7" t="s">
        <v>45</v>
      </c>
      <c r="B130" s="21"/>
      <c r="C130" s="21">
        <v>0</v>
      </c>
      <c r="D130" s="31"/>
    </row>
    <row r="131" spans="1:4" ht="12">
      <c r="A131" s="7" t="s">
        <v>124</v>
      </c>
      <c r="B131" s="21"/>
      <c r="C131" s="21">
        <v>0</v>
      </c>
      <c r="D131" s="31"/>
    </row>
    <row r="132" spans="1:4" ht="12">
      <c r="A132" s="8" t="s">
        <v>125</v>
      </c>
      <c r="B132" s="34">
        <f>B133+B134</f>
        <v>169780789</v>
      </c>
      <c r="C132" s="20">
        <v>159361139.614</v>
      </c>
      <c r="D132" s="31"/>
    </row>
    <row r="133" spans="1:4" ht="12">
      <c r="A133" s="17" t="s">
        <v>126</v>
      </c>
      <c r="B133" s="33">
        <v>131013707</v>
      </c>
      <c r="C133" s="21">
        <v>103807283.813</v>
      </c>
      <c r="D133" s="31"/>
    </row>
    <row r="134" spans="1:4" ht="12">
      <c r="A134" s="17" t="s">
        <v>127</v>
      </c>
      <c r="B134" s="33">
        <v>38767082</v>
      </c>
      <c r="C134" s="21">
        <v>55553855.801</v>
      </c>
      <c r="D134" s="31"/>
    </row>
    <row r="135" spans="1:4" ht="12">
      <c r="A135" s="7" t="s">
        <v>128</v>
      </c>
      <c r="B135" s="21"/>
      <c r="C135" s="21">
        <v>0</v>
      </c>
      <c r="D135" s="31"/>
    </row>
    <row r="136" spans="1:4" ht="12">
      <c r="A136" s="7" t="s">
        <v>129</v>
      </c>
      <c r="B136" s="33">
        <v>1884047</v>
      </c>
      <c r="C136" s="21">
        <v>1759438.239</v>
      </c>
      <c r="D136" s="31"/>
    </row>
    <row r="137" spans="1:4" ht="12">
      <c r="A137" s="5" t="s">
        <v>140</v>
      </c>
      <c r="B137" s="21">
        <f>B138+B139+B140+B141+B144</f>
        <v>0</v>
      </c>
      <c r="C137" s="21">
        <v>0</v>
      </c>
      <c r="D137" s="31"/>
    </row>
    <row r="138" spans="1:4" ht="12">
      <c r="A138" s="6" t="s">
        <v>141</v>
      </c>
      <c r="B138" s="21"/>
      <c r="C138" s="21">
        <v>0</v>
      </c>
      <c r="D138" s="31"/>
    </row>
    <row r="139" spans="1:4" ht="12">
      <c r="A139" s="6" t="s">
        <v>142</v>
      </c>
      <c r="B139" s="21"/>
      <c r="C139" s="21">
        <v>0</v>
      </c>
      <c r="D139" s="31"/>
    </row>
    <row r="140" spans="1:4" ht="12">
      <c r="A140" s="6" t="s">
        <v>143</v>
      </c>
      <c r="B140" s="21"/>
      <c r="C140" s="21">
        <v>0</v>
      </c>
      <c r="D140" s="31"/>
    </row>
    <row r="141" spans="1:4" ht="12">
      <c r="A141" s="6" t="s">
        <v>144</v>
      </c>
      <c r="B141" s="21">
        <f>B142+B143</f>
        <v>0</v>
      </c>
      <c r="C141" s="21">
        <v>0</v>
      </c>
      <c r="D141" s="31"/>
    </row>
    <row r="142" spans="1:4" ht="12">
      <c r="A142" s="6" t="s">
        <v>145</v>
      </c>
      <c r="B142" s="21"/>
      <c r="C142" s="21">
        <v>0</v>
      </c>
      <c r="D142" s="31"/>
    </row>
    <row r="143" spans="1:4" ht="12">
      <c r="A143" s="6" t="s">
        <v>146</v>
      </c>
      <c r="B143" s="21"/>
      <c r="C143" s="21">
        <v>0</v>
      </c>
      <c r="D143" s="31"/>
    </row>
    <row r="144" spans="1:4" ht="12">
      <c r="A144" s="6" t="s">
        <v>147</v>
      </c>
      <c r="B144" s="21"/>
      <c r="C144" s="21">
        <v>0</v>
      </c>
      <c r="D144" s="31"/>
    </row>
    <row r="145" spans="1:4" ht="12">
      <c r="A145" s="2" t="s">
        <v>46</v>
      </c>
      <c r="B145" s="34">
        <f>B81+B118</f>
        <v>525457560.96000004</v>
      </c>
      <c r="C145" s="20">
        <v>501934354.125</v>
      </c>
      <c r="D145" s="31"/>
    </row>
    <row r="146" spans="1:3" ht="12">
      <c r="A146" s="2" t="s">
        <v>47</v>
      </c>
      <c r="B146" s="34" t="s">
        <v>1</v>
      </c>
      <c r="C146" s="20" t="s">
        <v>1</v>
      </c>
    </row>
    <row r="147" spans="1:3" ht="12">
      <c r="A147" s="3" t="s">
        <v>48</v>
      </c>
      <c r="B147" s="21">
        <v>0</v>
      </c>
      <c r="C147" s="21">
        <v>0</v>
      </c>
    </row>
    <row r="148" spans="1:3" ht="12">
      <c r="A148" s="3" t="s">
        <v>49</v>
      </c>
      <c r="B148" s="21">
        <v>0</v>
      </c>
      <c r="C148" s="21">
        <v>0</v>
      </c>
    </row>
    <row r="149" spans="1:3" ht="12">
      <c r="A149" s="10" t="s">
        <v>131</v>
      </c>
      <c r="B149" s="21">
        <v>0</v>
      </c>
      <c r="C149" s="21">
        <v>0</v>
      </c>
    </row>
    <row r="150" spans="1:3" ht="12">
      <c r="A150" s="10" t="s">
        <v>132</v>
      </c>
      <c r="B150" s="21">
        <v>0</v>
      </c>
      <c r="C150" s="21">
        <v>0</v>
      </c>
    </row>
    <row r="151" spans="1:3" ht="12">
      <c r="A151" s="10" t="s">
        <v>130</v>
      </c>
      <c r="B151" s="21">
        <v>0</v>
      </c>
      <c r="C151" s="21">
        <v>0</v>
      </c>
    </row>
    <row r="152" ht="12">
      <c r="A152" s="3"/>
    </row>
    <row r="153" ht="12">
      <c r="A153" s="3"/>
    </row>
    <row r="154" ht="12">
      <c r="A154" s="3"/>
    </row>
    <row r="155" ht="12">
      <c r="A155" s="3"/>
    </row>
    <row r="156" ht="12">
      <c r="A156" s="3"/>
    </row>
    <row r="157" ht="12">
      <c r="A157" s="3"/>
    </row>
    <row r="158" ht="12">
      <c r="A158" s="3"/>
    </row>
    <row r="159" ht="12">
      <c r="A159" s="3"/>
    </row>
    <row r="160" ht="12">
      <c r="A160" s="3"/>
    </row>
  </sheetData>
  <sheetProtection/>
  <mergeCells count="1">
    <mergeCell ref="B5:C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F8" sqref="F8"/>
    </sheetView>
  </sheetViews>
  <sheetFormatPr defaultColWidth="9.140625" defaultRowHeight="12"/>
  <cols>
    <col min="1" max="1" width="50.00390625" style="0" customWidth="1"/>
    <col min="2" max="2" width="10.00390625" style="0" hidden="1" customWidth="1"/>
    <col min="3" max="3" width="0" style="0" hidden="1" customWidth="1"/>
    <col min="4" max="5" width="20.00390625" style="26" customWidth="1"/>
    <col min="6" max="6" width="20.00390625" style="0" customWidth="1"/>
  </cols>
  <sheetData>
    <row r="1" spans="1:2" ht="12">
      <c r="A1" s="30" t="s">
        <v>148</v>
      </c>
      <c r="B1" s="28"/>
    </row>
    <row r="2" spans="1:2" ht="12">
      <c r="A2" s="28" t="s">
        <v>149</v>
      </c>
      <c r="B2" s="28"/>
    </row>
    <row r="3" spans="1:2" ht="12">
      <c r="A3" s="28" t="s">
        <v>0</v>
      </c>
      <c r="B3" s="28"/>
    </row>
    <row r="5" spans="1:5" ht="19.5" customHeight="1">
      <c r="A5" s="29" t="s">
        <v>150</v>
      </c>
      <c r="B5" s="28"/>
      <c r="C5" s="28"/>
      <c r="D5" s="28"/>
      <c r="E5" s="28"/>
    </row>
    <row r="6" spans="4:5" ht="12">
      <c r="D6" s="37" t="s">
        <v>201</v>
      </c>
      <c r="E6" s="37"/>
    </row>
    <row r="8" spans="1:6" ht="12">
      <c r="A8" s="1" t="s">
        <v>151</v>
      </c>
      <c r="B8" s="1" t="s">
        <v>152</v>
      </c>
      <c r="C8" s="1" t="s">
        <v>153</v>
      </c>
      <c r="D8" s="27" t="s">
        <v>154</v>
      </c>
      <c r="E8" s="27" t="s">
        <v>155</v>
      </c>
      <c r="F8" s="1"/>
    </row>
    <row r="9" spans="1:5" ht="15">
      <c r="A9" s="3" t="s">
        <v>156</v>
      </c>
      <c r="B9" s="4" t="s">
        <v>2</v>
      </c>
      <c r="C9" s="4"/>
      <c r="D9" s="38">
        <v>48953630</v>
      </c>
      <c r="E9" s="21">
        <v>52268238.009</v>
      </c>
    </row>
    <row r="10" spans="1:5" ht="12">
      <c r="A10" s="3" t="s">
        <v>157</v>
      </c>
      <c r="B10" s="4" t="s">
        <v>3</v>
      </c>
      <c r="C10" s="4"/>
      <c r="D10" s="21"/>
      <c r="E10" s="21">
        <v>0</v>
      </c>
    </row>
    <row r="11" spans="1:5" ht="12">
      <c r="A11" s="2" t="s">
        <v>158</v>
      </c>
      <c r="B11" s="4" t="s">
        <v>159</v>
      </c>
      <c r="C11" s="4"/>
      <c r="D11" s="20">
        <f>D9-D10</f>
        <v>48953630</v>
      </c>
      <c r="E11" s="20">
        <v>52268238.009</v>
      </c>
    </row>
    <row r="12" spans="1:5" ht="14.25">
      <c r="A12" s="3" t="s">
        <v>160</v>
      </c>
      <c r="B12" s="4" t="s">
        <v>161</v>
      </c>
      <c r="C12" s="4"/>
      <c r="D12" s="32">
        <v>41255932</v>
      </c>
      <c r="E12" s="21">
        <v>47926653.87</v>
      </c>
    </row>
    <row r="13" spans="1:5" ht="12">
      <c r="A13" s="2" t="s">
        <v>162</v>
      </c>
      <c r="B13" s="4" t="s">
        <v>163</v>
      </c>
      <c r="C13" s="4"/>
      <c r="D13" s="20">
        <f>D11-D12</f>
        <v>7697698</v>
      </c>
      <c r="E13" s="20">
        <v>4341584.139</v>
      </c>
    </row>
    <row r="14" spans="1:5" ht="14.25">
      <c r="A14" s="3" t="s">
        <v>164</v>
      </c>
      <c r="B14" s="4" t="s">
        <v>165</v>
      </c>
      <c r="C14" s="4"/>
      <c r="D14" s="32">
        <v>5398312</v>
      </c>
      <c r="E14" s="21">
        <v>5186443.298</v>
      </c>
    </row>
    <row r="15" spans="1:5" ht="14.25">
      <c r="A15" s="3" t="s">
        <v>166</v>
      </c>
      <c r="B15" s="4" t="s">
        <v>167</v>
      </c>
      <c r="C15" s="4"/>
      <c r="D15" s="32">
        <v>50717</v>
      </c>
      <c r="E15" s="21">
        <v>58037.403</v>
      </c>
    </row>
    <row r="16" spans="1:5" ht="12">
      <c r="A16" s="3" t="s">
        <v>168</v>
      </c>
      <c r="B16" s="4" t="s">
        <v>169</v>
      </c>
      <c r="C16" s="4"/>
      <c r="D16" s="21"/>
      <c r="E16" s="21">
        <v>0</v>
      </c>
    </row>
    <row r="17" spans="1:5" ht="14.25">
      <c r="A17" s="3" t="s">
        <v>170</v>
      </c>
      <c r="B17" s="4" t="s">
        <v>171</v>
      </c>
      <c r="C17" s="4"/>
      <c r="D17" s="32">
        <v>4968625</v>
      </c>
      <c r="E17" s="21">
        <v>315167.412</v>
      </c>
    </row>
    <row r="18" spans="1:5" ht="12">
      <c r="A18" s="3" t="s">
        <v>172</v>
      </c>
      <c r="B18" s="4" t="s">
        <v>173</v>
      </c>
      <c r="C18" s="4"/>
      <c r="D18" s="21"/>
      <c r="E18" s="21">
        <v>0</v>
      </c>
    </row>
    <row r="19" spans="1:5" ht="14.25">
      <c r="A19" s="3" t="s">
        <v>174</v>
      </c>
      <c r="B19" s="4" t="s">
        <v>175</v>
      </c>
      <c r="C19" s="4"/>
      <c r="D19" s="32">
        <v>8043504</v>
      </c>
      <c r="E19" s="21">
        <v>4020799.021</v>
      </c>
    </row>
    <row r="20" spans="1:5" ht="12">
      <c r="A20" s="2" t="s">
        <v>176</v>
      </c>
      <c r="B20" s="4" t="s">
        <v>177</v>
      </c>
      <c r="C20" s="4"/>
      <c r="D20" s="20">
        <f>D13+D14-D15+D17-D18-D19</f>
        <v>9970414</v>
      </c>
      <c r="E20" s="20">
        <v>5764358.425</v>
      </c>
    </row>
    <row r="21" spans="1:5" ht="14.25">
      <c r="A21" s="3" t="s">
        <v>178</v>
      </c>
      <c r="B21" s="4" t="s">
        <v>179</v>
      </c>
      <c r="C21" s="4"/>
      <c r="D21" s="32">
        <v>747391</v>
      </c>
      <c r="E21" s="21">
        <v>1564382.988</v>
      </c>
    </row>
    <row r="22" spans="1:5" ht="14.25">
      <c r="A22" s="3" t="s">
        <v>180</v>
      </c>
      <c r="B22" s="4" t="s">
        <v>181</v>
      </c>
      <c r="C22" s="4"/>
      <c r="D22" s="32">
        <v>8346</v>
      </c>
      <c r="E22" s="21">
        <v>127547.139</v>
      </c>
    </row>
    <row r="23" spans="1:5" ht="12">
      <c r="A23" s="2" t="s">
        <v>182</v>
      </c>
      <c r="B23" s="4" t="s">
        <v>183</v>
      </c>
      <c r="C23" s="4"/>
      <c r="D23" s="20">
        <f>D21-D22</f>
        <v>739045</v>
      </c>
      <c r="E23" s="20">
        <v>1436835.849</v>
      </c>
    </row>
    <row r="24" spans="1:5" ht="12">
      <c r="A24" s="2" t="s">
        <v>184</v>
      </c>
      <c r="B24" s="4" t="s">
        <v>185</v>
      </c>
      <c r="C24" s="4"/>
      <c r="D24" s="20">
        <f>D20+D23</f>
        <v>10709459</v>
      </c>
      <c r="E24" s="20">
        <v>7201194.274</v>
      </c>
    </row>
    <row r="25" spans="1:5" ht="14.25">
      <c r="A25" s="3" t="s">
        <v>186</v>
      </c>
      <c r="B25" s="4" t="s">
        <v>187</v>
      </c>
      <c r="C25" s="4"/>
      <c r="D25" s="32">
        <v>1023522</v>
      </c>
      <c r="E25" s="21">
        <v>826543.716</v>
      </c>
    </row>
    <row r="26" spans="1:5" ht="12">
      <c r="A26" s="3" t="s">
        <v>188</v>
      </c>
      <c r="B26" s="4" t="s">
        <v>189</v>
      </c>
      <c r="C26" s="4"/>
      <c r="D26" s="21"/>
      <c r="E26" s="21">
        <v>0</v>
      </c>
    </row>
    <row r="27" spans="1:5" ht="12">
      <c r="A27" s="2" t="s">
        <v>190</v>
      </c>
      <c r="B27" s="4" t="s">
        <v>191</v>
      </c>
      <c r="C27" s="4"/>
      <c r="D27" s="20">
        <f>D24-D25-D26</f>
        <v>9685937</v>
      </c>
      <c r="E27" s="20">
        <v>6374650.558</v>
      </c>
    </row>
    <row r="28" spans="1:5" ht="14.25">
      <c r="A28" s="3" t="s">
        <v>192</v>
      </c>
      <c r="B28" s="4" t="s">
        <v>193</v>
      </c>
      <c r="C28" s="4"/>
      <c r="D28" s="32">
        <v>34845</v>
      </c>
      <c r="E28" s="21">
        <v>6338375.607</v>
      </c>
    </row>
    <row r="29" spans="1:5" ht="12">
      <c r="A29" s="3" t="s">
        <v>194</v>
      </c>
      <c r="B29" s="4" t="s">
        <v>195</v>
      </c>
      <c r="C29" s="4"/>
      <c r="D29" s="21">
        <f>D27-D28</f>
        <v>9651092</v>
      </c>
      <c r="E29" s="21">
        <v>36274.951</v>
      </c>
    </row>
    <row r="30" spans="1:5" ht="12">
      <c r="A30" s="3" t="s">
        <v>196</v>
      </c>
      <c r="B30" s="4" t="s">
        <v>197</v>
      </c>
      <c r="C30" s="4"/>
      <c r="D30" s="21"/>
      <c r="E30" s="21"/>
    </row>
    <row r="31" spans="1:5" ht="12">
      <c r="A31" s="3" t="s">
        <v>198</v>
      </c>
      <c r="B31" s="4" t="s">
        <v>199</v>
      </c>
      <c r="C31" s="4"/>
      <c r="D31" s="21"/>
      <c r="E31" s="21"/>
    </row>
  </sheetData>
  <sheetProtection/>
  <mergeCells count="5">
    <mergeCell ref="A5:E5"/>
    <mergeCell ref="D6:E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2020-02-04T01:47:26Z</dcterms:created>
  <dcterms:modified xsi:type="dcterms:W3CDTF">2020-02-04T01:55:38Z</dcterms:modified>
  <cp:category/>
  <cp:version/>
  <cp:contentType/>
  <cp:contentStatus/>
</cp:coreProperties>
</file>